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A for 2022-2023" sheetId="1" r:id="rId4"/>
    <sheet state="hidden" name="Data Validation for HT FT Cert " sheetId="2" r:id="rId5"/>
  </sheets>
  <definedNames/>
  <calcPr/>
  <extLst>
    <ext uri="GoogleSheetsCustomDataVersion2">
      <go:sheetsCustomData xmlns:go="http://customooxmlschemas.google.com/" r:id="rId6" roundtripDataChecksum="aA9noV35LDJj9J8KZqeLnNeB0Oqv1wnP5Q4y3Y9hfcU="/>
    </ext>
  </extLst>
</workbook>
</file>

<file path=xl/sharedStrings.xml><?xml version="1.0" encoding="utf-8"?>
<sst xmlns="http://schemas.openxmlformats.org/spreadsheetml/2006/main" count="51" uniqueCount="36">
  <si>
    <t>Estimated 2023-2024 Graduate COA  *</t>
  </si>
  <si>
    <t>Full information can be found at https://financialaid.gwu.edu/how-estimate-your-total-cost-attendance-gw</t>
  </si>
  <si>
    <t>Tuition Rates can be found at http://studentaccounts.gwu.edu/graduate-tuition</t>
  </si>
  <si>
    <t>Fill in the blue boxes to see the COA</t>
  </si>
  <si>
    <t xml:space="preserve">Yes </t>
  </si>
  <si>
    <t>No</t>
  </si>
  <si>
    <t>On-Campus Tuition Rate</t>
  </si>
  <si>
    <t>Off-Campus/Online Tuition Rate</t>
  </si>
  <si>
    <t>Semester</t>
  </si>
  <si>
    <t>Hours</t>
  </si>
  <si>
    <r>
      <rPr>
        <rFont val="Calibri"/>
        <b/>
        <color theme="1"/>
        <sz val="12.0"/>
      </rPr>
      <t>H/T or F/T Cert?</t>
    </r>
    <r>
      <rPr>
        <rFont val="Calibri"/>
        <b/>
        <color rgb="FFFF0000"/>
        <sz val="12.0"/>
      </rPr>
      <t>**</t>
    </r>
  </si>
  <si>
    <r>
      <rPr>
        <rFont val="Calibri"/>
        <b/>
        <color theme="1"/>
        <sz val="12.0"/>
      </rPr>
      <t>H/T or F/T Cert?</t>
    </r>
    <r>
      <rPr>
        <rFont val="Calibri"/>
        <b/>
        <color rgb="FFFF0000"/>
        <sz val="12.0"/>
      </rPr>
      <t>**</t>
    </r>
  </si>
  <si>
    <t>Fall 2023</t>
  </si>
  <si>
    <t>Spring 2024</t>
  </si>
  <si>
    <t>Summer 2024</t>
  </si>
  <si>
    <t>Months of Summer Enrollment</t>
  </si>
  <si>
    <t xml:space="preserve">2023-2024 GRADUATE COST OF ATTENDANCE BUDGET </t>
  </si>
  <si>
    <t>Per MONTH Rates</t>
  </si>
  <si>
    <t>Living Expenses</t>
  </si>
  <si>
    <t>Personal Expenses</t>
  </si>
  <si>
    <t>FALL (4 Months)</t>
  </si>
  <si>
    <t>SPRING (5 Months)</t>
  </si>
  <si>
    <t>TOTAL</t>
  </si>
  <si>
    <t>SUMMER            (1 to 3 Months)</t>
  </si>
  <si>
    <t>Transporation Allowance</t>
  </si>
  <si>
    <t>per SEMESTER</t>
  </si>
  <si>
    <t>Tuition</t>
  </si>
  <si>
    <t>Per CREDIT Rates</t>
  </si>
  <si>
    <t>Fees</t>
  </si>
  <si>
    <t>Books and Supplies</t>
  </si>
  <si>
    <t>up to 15 hours on-campus registration</t>
  </si>
  <si>
    <t>Transportation</t>
  </si>
  <si>
    <t>**Students completing the Half-Time/Full-Time Certification form with their advisor and Dean may have eligibility for living expenses if approved by the Registrar's Office.</t>
  </si>
  <si>
    <t>*This is an estimated COA - items such as loan origination fees are added once finalized</t>
  </si>
  <si>
    <t>H/T or F/T Cert?</t>
  </si>
  <si>
    <t>Yes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</si>
</sst>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_);[Red]\(&quot;$&quot;#,##0\)"/>
    <numFmt numFmtId="166" formatCode="&quot;$&quot;#,##0.00_);[Red]\(&quot;$&quot;#,##0.00\)"/>
  </numFmts>
  <fonts count="29">
    <font>
      <sz val="11.0"/>
      <color theme="1"/>
      <name val="Calibri"/>
      <scheme val="minor"/>
    </font>
    <font>
      <sz val="26.0"/>
      <color rgb="FFFFFFFF"/>
      <name val="Calibri"/>
    </font>
    <font/>
    <font>
      <sz val="26.0"/>
      <color theme="0"/>
      <name val="Calibri"/>
    </font>
    <font>
      <sz val="11.0"/>
      <color theme="1"/>
      <name val="Calibri"/>
    </font>
    <font>
      <u/>
      <sz val="18.0"/>
      <color rgb="FF0000FF"/>
      <name val="Calibri"/>
    </font>
    <font>
      <sz val="11.0"/>
      <color rgb="FF0066FF"/>
      <name val="Calibri"/>
    </font>
    <font>
      <u/>
      <sz val="18.0"/>
      <color theme="10"/>
      <name val="Calibri"/>
    </font>
    <font>
      <u/>
      <sz val="16.0"/>
      <color rgb="FF0066FF"/>
      <name val="Calibri"/>
    </font>
    <font>
      <b/>
      <u/>
      <sz val="16.0"/>
      <color theme="1"/>
      <name val="Calibri"/>
    </font>
    <font>
      <sz val="11.0"/>
      <color theme="0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4.0"/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b/>
      <i/>
      <sz val="12.0"/>
      <color theme="1"/>
      <name val="Calibri"/>
    </font>
    <font>
      <i/>
      <sz val="14.0"/>
      <color theme="1"/>
      <name val="Calibri"/>
    </font>
    <font>
      <sz val="18.0"/>
      <color theme="1"/>
      <name val="Calibri"/>
    </font>
    <font>
      <sz val="12.0"/>
      <color rgb="FFFF0000"/>
      <name val="Calibri"/>
    </font>
    <font>
      <b/>
      <sz val="12.0"/>
      <color rgb="FF000000"/>
      <name val="Arial"/>
    </font>
    <font>
      <u/>
      <sz val="14.0"/>
      <color theme="1"/>
      <name val="Calibri"/>
    </font>
    <font>
      <sz val="12.0"/>
      <color rgb="FF000000"/>
      <name val="Arial"/>
    </font>
    <font>
      <sz val="14.0"/>
      <color rgb="FF000000"/>
      <name val="Calibri"/>
    </font>
    <font>
      <u/>
      <sz val="14.0"/>
      <color theme="1"/>
      <name val="Calibri"/>
    </font>
    <font>
      <sz val="14.0"/>
      <color rgb="FFFF0000"/>
      <name val="Calibri"/>
    </font>
    <font>
      <sz val="2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</fills>
  <borders count="32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  <bottom/>
    </border>
    <border>
      <bottom/>
    </border>
    <border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top style="thin">
        <color rgb="FF000000"/>
      </top>
      <bottom style="double">
        <color rgb="FF000000"/>
      </bottom>
    </border>
    <border>
      <left/>
      <right/>
      <top style="medium">
        <color rgb="FF000000"/>
      </top>
    </border>
    <border>
      <left/>
      <right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4" fillId="3" fontId="4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0" fillId="0" fontId="4" numFmtId="0" xfId="0" applyFont="1"/>
    <xf borderId="0" fillId="0" fontId="5" numFmtId="0" xfId="0" applyAlignment="1" applyFont="1">
      <alignment horizontal="left" readingOrder="0"/>
    </xf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horizontal="center"/>
    </xf>
    <xf borderId="0" fillId="0" fontId="10" numFmtId="0" xfId="0" applyFont="1"/>
    <xf borderId="0" fillId="0" fontId="11" numFmtId="0" xfId="0" applyFont="1"/>
    <xf borderId="0" fillId="0" fontId="12" numFmtId="164" xfId="0" applyAlignment="1" applyFont="1" applyNumberFormat="1">
      <alignment horizontal="center" vertical="center"/>
    </xf>
    <xf borderId="0" fillId="0" fontId="13" numFmtId="0" xfId="0" applyFont="1"/>
    <xf borderId="8" fillId="4" fontId="14" numFmtId="164" xfId="0" applyAlignment="1" applyBorder="1" applyFill="1" applyFont="1" applyNumberFormat="1">
      <alignment readingOrder="0"/>
    </xf>
    <xf borderId="0" fillId="0" fontId="15" numFmtId="0" xfId="0" applyFont="1"/>
    <xf borderId="0" fillId="0" fontId="13" numFmtId="0" xfId="0" applyAlignment="1" applyFont="1">
      <alignment horizontal="left"/>
    </xf>
    <xf borderId="9" fillId="0" fontId="2" numFmtId="0" xfId="0" applyBorder="1" applyFont="1"/>
    <xf borderId="0" fillId="0" fontId="14" numFmtId="164" xfId="0" applyFont="1" applyNumberFormat="1"/>
    <xf borderId="0" fillId="0" fontId="16" numFmtId="0" xfId="0" applyFont="1"/>
    <xf borderId="0" fillId="0" fontId="14" numFmtId="0" xfId="0" applyFont="1"/>
    <xf borderId="10" fillId="0" fontId="15" numFmtId="0" xfId="0" applyAlignment="1" applyBorder="1" applyFont="1">
      <alignment horizontal="left" readingOrder="0"/>
    </xf>
    <xf borderId="10" fillId="0" fontId="2" numFmtId="0" xfId="0" applyBorder="1" applyFont="1"/>
    <xf borderId="11" fillId="5" fontId="15" numFmtId="0" xfId="0" applyAlignment="1" applyBorder="1" applyFill="1" applyFont="1">
      <alignment readingOrder="0"/>
    </xf>
    <xf borderId="10" fillId="0" fontId="15" numFmtId="0" xfId="0" applyAlignment="1" applyBorder="1" applyFont="1">
      <alignment horizontal="left"/>
    </xf>
    <xf borderId="12" fillId="5" fontId="15" numFmtId="0" xfId="0" applyBorder="1" applyFont="1"/>
    <xf borderId="0" fillId="0" fontId="17" numFmtId="0" xfId="0" applyFont="1"/>
    <xf borderId="13" fillId="0" fontId="15" numFmtId="0" xfId="0" applyAlignment="1" applyBorder="1" applyFont="1">
      <alignment horizontal="left" readingOrder="0"/>
    </xf>
    <xf borderId="13" fillId="0" fontId="2" numFmtId="0" xfId="0" applyBorder="1" applyFont="1"/>
    <xf borderId="11" fillId="5" fontId="15" numFmtId="0" xfId="0" applyBorder="1" applyFont="1"/>
    <xf borderId="0" fillId="0" fontId="18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center"/>
    </xf>
    <xf borderId="14" fillId="6" fontId="20" numFmtId="0" xfId="0" applyAlignment="1" applyBorder="1" applyFill="1" applyFont="1">
      <alignment horizontal="center" readingOrder="0"/>
    </xf>
    <xf borderId="0" fillId="0" fontId="21" numFmtId="0" xfId="0" applyFont="1"/>
    <xf borderId="0" fillId="0" fontId="14" numFmtId="0" xfId="0" applyAlignment="1" applyFont="1">
      <alignment horizontal="left"/>
    </xf>
    <xf borderId="15" fillId="0" fontId="2" numFmtId="0" xfId="0" applyBorder="1" applyFont="1"/>
    <xf borderId="0" fillId="0" fontId="4" numFmtId="164" xfId="0" applyFont="1" applyNumberFormat="1"/>
    <xf borderId="16" fillId="7" fontId="22" numFmtId="0" xfId="0" applyAlignment="1" applyBorder="1" applyFill="1" applyFont="1">
      <alignment horizontal="center" readingOrder="0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0" fontId="4" numFmtId="0" xfId="0" applyBorder="1" applyFont="1"/>
    <xf borderId="0" fillId="0" fontId="23" numFmtId="0" xfId="0" applyAlignment="1" applyFont="1">
      <alignment horizontal="left"/>
    </xf>
    <xf borderId="20" fillId="7" fontId="24" numFmtId="0" xfId="0" applyAlignment="1" applyBorder="1" applyFont="1">
      <alignment shrinkToFit="0" vertical="center" wrapText="1"/>
    </xf>
    <xf borderId="21" fillId="7" fontId="24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0" fontId="2" numFmtId="0" xfId="0" applyBorder="1" applyFont="1"/>
    <xf borderId="4" fillId="7" fontId="25" numFmtId="0" xfId="0" applyAlignment="1" applyBorder="1" applyFont="1">
      <alignment shrinkToFit="0" vertical="center" wrapText="1"/>
    </xf>
    <xf borderId="0" fillId="0" fontId="15" numFmtId="164" xfId="0" applyFont="1" applyNumberFormat="1"/>
    <xf borderId="24" fillId="0" fontId="2" numFmtId="0" xfId="0" applyBorder="1" applyFont="1"/>
    <xf borderId="25" fillId="7" fontId="24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7" fontId="24" numFmtId="0" xfId="0" applyAlignment="1" applyBorder="1" applyFont="1">
      <alignment shrinkToFit="0" vertical="center" wrapText="1"/>
    </xf>
    <xf borderId="29" fillId="7" fontId="24" numFmtId="0" xfId="0" applyAlignment="1" applyBorder="1" applyFont="1">
      <alignment horizontal="center" shrinkToFit="0" vertical="center" wrapText="1"/>
    </xf>
    <xf borderId="29" fillId="7" fontId="22" numFmtId="0" xfId="0" applyAlignment="1" applyBorder="1" applyFont="1">
      <alignment horizontal="center" shrinkToFit="0" vertical="center" wrapText="1"/>
    </xf>
    <xf borderId="29" fillId="7" fontId="24" numFmtId="165" xfId="0" applyAlignment="1" applyBorder="1" applyFont="1" applyNumberFormat="1">
      <alignment horizontal="right" shrinkToFit="0" vertical="center" wrapText="1"/>
    </xf>
    <xf borderId="29" fillId="7" fontId="22" numFmtId="165" xfId="0" applyAlignment="1" applyBorder="1" applyFont="1" applyNumberFormat="1">
      <alignment horizontal="right" shrinkToFit="0" vertical="center" wrapText="1"/>
    </xf>
    <xf borderId="0" fillId="0" fontId="26" numFmtId="0" xfId="0" applyFont="1"/>
    <xf borderId="29" fillId="7" fontId="24" numFmtId="166" xfId="0" applyAlignment="1" applyBorder="1" applyFont="1" applyNumberFormat="1">
      <alignment horizontal="right" shrinkToFit="0" vertical="center" wrapText="1"/>
    </xf>
    <xf borderId="29" fillId="7" fontId="22" numFmtId="166" xfId="0" applyAlignment="1" applyBorder="1" applyFont="1" applyNumberFormat="1">
      <alignment horizontal="right" shrinkToFit="0" vertical="center" wrapText="1"/>
    </xf>
    <xf borderId="30" fillId="7" fontId="25" numFmtId="0" xfId="0" applyAlignment="1" applyBorder="1" applyFont="1">
      <alignment shrinkToFit="0" vertical="center" wrapText="1"/>
    </xf>
    <xf borderId="31" fillId="0" fontId="15" numFmtId="164" xfId="0" applyBorder="1" applyFont="1" applyNumberFormat="1"/>
    <xf borderId="31" fillId="0" fontId="15" numFmtId="0" xfId="0" applyBorder="1" applyFont="1"/>
    <xf borderId="0" fillId="0" fontId="27" numFmtId="0" xfId="0" applyAlignment="1" applyFont="1">
      <alignment horizontal="center" shrinkToFit="0" wrapText="1"/>
    </xf>
    <xf borderId="28" fillId="7" fontId="22" numFmtId="0" xfId="0" applyAlignment="1" applyBorder="1" applyFont="1">
      <alignment shrinkToFit="0" vertical="center" wrapText="1"/>
    </xf>
    <xf borderId="0" fillId="0" fontId="28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udentaccounts.gwu.edu/graduate-tuitio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6.71"/>
    <col customWidth="1" min="3" max="3" width="14.57"/>
    <col customWidth="1" min="4" max="4" width="15.43"/>
    <col customWidth="1" min="5" max="5" width="19.86"/>
    <col customWidth="1" min="6" max="6" width="18.71"/>
    <col customWidth="1" min="7" max="7" width="23.43"/>
    <col customWidth="1" min="8" max="8" width="12.71"/>
    <col customWidth="1" min="9" max="9" width="23.86"/>
    <col customWidth="1" min="10" max="10" width="17.43"/>
    <col customWidth="1" min="11" max="11" width="17.29"/>
    <col customWidth="1" min="12" max="12" width="13.57"/>
    <col customWidth="1" min="13" max="13" width="28.86"/>
    <col customWidth="1" min="14" max="26" width="9.14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ht="14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9"/>
      <c r="B3" s="10" t="s">
        <v>1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4.25" customHeight="1">
      <c r="A5" s="1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4.25" customHeight="1">
      <c r="A6" s="11"/>
      <c r="B6" s="13"/>
      <c r="C6" s="12"/>
      <c r="D6" s="12"/>
      <c r="E6" s="14" t="s">
        <v>3</v>
      </c>
      <c r="I6" s="12"/>
      <c r="J6" s="12"/>
      <c r="K6" s="12"/>
      <c r="L6" s="12"/>
      <c r="M6" s="12"/>
      <c r="N6" s="12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5.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5" t="s">
        <v>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8.75" customHeight="1">
      <c r="A8" s="9"/>
      <c r="B8" s="9"/>
      <c r="C8" s="16"/>
      <c r="D8" s="16"/>
      <c r="E8" s="16"/>
      <c r="F8" s="16"/>
      <c r="G8" s="9"/>
      <c r="H8" s="17"/>
      <c r="I8" s="17"/>
      <c r="J8" s="17"/>
      <c r="K8" s="9"/>
      <c r="L8" s="9"/>
      <c r="M8" s="9"/>
      <c r="N8" s="9"/>
      <c r="O8" s="15" t="s">
        <v>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9"/>
      <c r="B9" s="18" t="s">
        <v>6</v>
      </c>
      <c r="C9" s="9"/>
      <c r="D9" s="19">
        <v>1835.0</v>
      </c>
      <c r="E9" s="20"/>
      <c r="F9" s="21" t="s">
        <v>7</v>
      </c>
      <c r="G9" s="22"/>
      <c r="H9" s="19">
        <v>1835.0</v>
      </c>
      <c r="I9" s="23"/>
      <c r="M9" s="24"/>
      <c r="N9" s="24"/>
      <c r="O9" s="21"/>
      <c r="Q9" s="24"/>
      <c r="R9" s="9"/>
      <c r="S9" s="9"/>
      <c r="T9" s="9"/>
      <c r="U9" s="9"/>
      <c r="V9" s="9"/>
      <c r="W9" s="9"/>
      <c r="X9" s="9"/>
      <c r="Y9" s="9"/>
      <c r="Z9" s="9"/>
    </row>
    <row r="10" ht="14.25" customHeight="1">
      <c r="A10" s="9"/>
      <c r="B10" s="20" t="s">
        <v>8</v>
      </c>
      <c r="C10" s="20"/>
      <c r="D10" s="20" t="s">
        <v>9</v>
      </c>
      <c r="E10" s="25" t="s">
        <v>10</v>
      </c>
      <c r="F10" s="20" t="s">
        <v>8</v>
      </c>
      <c r="G10" s="20"/>
      <c r="H10" s="20" t="s">
        <v>9</v>
      </c>
      <c r="I10" s="25" t="s">
        <v>11</v>
      </c>
      <c r="M10" s="9"/>
      <c r="N10" s="2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4.25" customHeight="1">
      <c r="A11" s="9"/>
      <c r="B11" s="26" t="s">
        <v>12</v>
      </c>
      <c r="C11" s="27"/>
      <c r="D11" s="28">
        <v>9.0</v>
      </c>
      <c r="E11" s="25" t="s">
        <v>5</v>
      </c>
      <c r="F11" s="29" t="str">
        <f t="shared" ref="F11:F13" si="1">B11</f>
        <v>Fall 2023</v>
      </c>
      <c r="G11" s="27"/>
      <c r="H11" s="30"/>
      <c r="I11" s="25" t="s">
        <v>5</v>
      </c>
      <c r="L11" s="31"/>
      <c r="M11" s="9"/>
      <c r="N11" s="2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4.25" customHeight="1">
      <c r="A12" s="9"/>
      <c r="B12" s="26" t="s">
        <v>13</v>
      </c>
      <c r="C12" s="27"/>
      <c r="D12" s="28">
        <v>9.0</v>
      </c>
      <c r="E12" s="25" t="s">
        <v>5</v>
      </c>
      <c r="F12" s="29" t="str">
        <f t="shared" si="1"/>
        <v>Spring 2024</v>
      </c>
      <c r="G12" s="27"/>
      <c r="H12" s="30"/>
      <c r="I12" s="25" t="s">
        <v>5</v>
      </c>
      <c r="J12" s="9"/>
      <c r="K12" s="9"/>
      <c r="L12" s="9"/>
      <c r="M12" s="9"/>
      <c r="N12" s="2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4.25" customHeight="1">
      <c r="A13" s="9"/>
      <c r="B13" s="32" t="s">
        <v>14</v>
      </c>
      <c r="C13" s="33"/>
      <c r="D13" s="28">
        <v>6.0</v>
      </c>
      <c r="E13" s="25" t="s">
        <v>5</v>
      </c>
      <c r="F13" s="29" t="str">
        <f t="shared" si="1"/>
        <v>Summer 2024</v>
      </c>
      <c r="G13" s="27"/>
      <c r="H13" s="34"/>
      <c r="I13" s="25" t="s">
        <v>5</v>
      </c>
      <c r="J13" s="9"/>
      <c r="K13" s="9"/>
      <c r="L13" s="9"/>
      <c r="M13" s="9"/>
      <c r="N13" s="2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9.5" customHeight="1">
      <c r="A14" s="9"/>
      <c r="B14" s="9"/>
      <c r="C14" s="9"/>
      <c r="D14" s="9"/>
      <c r="E14" s="20"/>
      <c r="F14" s="20"/>
      <c r="G14" s="9"/>
      <c r="H14" s="9"/>
      <c r="I14" s="9"/>
      <c r="J14" s="35"/>
      <c r="K14" s="35"/>
      <c r="L14" s="3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8.75" customHeight="1">
      <c r="A15" s="9"/>
      <c r="B15" s="9"/>
      <c r="C15" s="9"/>
      <c r="D15" s="9"/>
      <c r="E15" s="36" t="s">
        <v>15</v>
      </c>
      <c r="G15" s="9"/>
      <c r="H15" s="9"/>
      <c r="I15" s="9"/>
      <c r="J15" s="35"/>
      <c r="K15" s="35"/>
      <c r="L15" s="3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9"/>
      <c r="B16" s="9"/>
      <c r="C16" s="9"/>
      <c r="D16" s="9"/>
      <c r="E16" s="9"/>
      <c r="F16" s="37">
        <v>2.0</v>
      </c>
      <c r="G16" s="38"/>
      <c r="H16" s="9"/>
      <c r="I16" s="9"/>
      <c r="J16" s="35"/>
      <c r="K16" s="35"/>
      <c r="L16" s="3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9"/>
      <c r="B17" s="39"/>
      <c r="C17" s="9"/>
      <c r="D17" s="9"/>
      <c r="E17" s="9"/>
      <c r="F17" s="40"/>
      <c r="G17" s="9"/>
      <c r="H17" s="9"/>
      <c r="I17" s="9"/>
      <c r="J17" s="35"/>
      <c r="K17" s="35"/>
      <c r="L17" s="35"/>
      <c r="M17" s="9"/>
      <c r="N17" s="4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4.25" customHeight="1">
      <c r="A18" s="9"/>
      <c r="B18" s="9"/>
      <c r="C18" s="9"/>
      <c r="D18" s="9"/>
      <c r="E18" s="9"/>
      <c r="G18" s="9"/>
      <c r="H18" s="9"/>
      <c r="I18" s="9"/>
      <c r="J18" s="35"/>
      <c r="K18" s="35"/>
      <c r="L18" s="35"/>
      <c r="M18" s="9"/>
      <c r="N18" s="4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9.5" customHeight="1">
      <c r="A19" s="9"/>
      <c r="B19" s="42" t="s">
        <v>16</v>
      </c>
      <c r="C19" s="43"/>
      <c r="D19" s="43"/>
      <c r="E19" s="43"/>
      <c r="F19" s="43"/>
      <c r="G19" s="44"/>
      <c r="H19" s="45"/>
      <c r="I19" s="46" t="s">
        <v>17</v>
      </c>
      <c r="K19" s="2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4.25" customHeight="1">
      <c r="A20" s="9"/>
      <c r="B20" s="47"/>
      <c r="C20" s="48"/>
      <c r="D20" s="49"/>
      <c r="E20" s="49"/>
      <c r="F20" s="49"/>
      <c r="G20" s="50"/>
      <c r="H20" s="9"/>
      <c r="I20" s="51" t="s">
        <v>18</v>
      </c>
      <c r="J20" s="52">
        <v>2600.0</v>
      </c>
      <c r="K20" s="2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4.25" customHeight="1">
      <c r="A21" s="9"/>
      <c r="B21" s="53"/>
      <c r="C21" s="54"/>
      <c r="D21" s="55"/>
      <c r="E21" s="55"/>
      <c r="F21" s="55"/>
      <c r="G21" s="56"/>
      <c r="H21" s="9"/>
      <c r="I21" s="51" t="s">
        <v>19</v>
      </c>
      <c r="J21" s="52">
        <v>600.0</v>
      </c>
      <c r="K21" s="2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4.25" customHeight="1">
      <c r="A22" s="9"/>
      <c r="B22" s="57"/>
      <c r="C22" s="58" t="s">
        <v>20</v>
      </c>
      <c r="D22" s="58" t="s">
        <v>21</v>
      </c>
      <c r="E22" s="59" t="s">
        <v>22</v>
      </c>
      <c r="F22" s="58" t="s">
        <v>23</v>
      </c>
      <c r="G22" s="59" t="s">
        <v>22</v>
      </c>
      <c r="H22" s="9"/>
      <c r="I22" s="51" t="s">
        <v>24</v>
      </c>
      <c r="J22" s="52">
        <v>550.0</v>
      </c>
      <c r="K22" s="20" t="s">
        <v>25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9"/>
      <c r="B23" s="57" t="s">
        <v>26</v>
      </c>
      <c r="C23" s="60">
        <f>SUM(D11*D9)+(H11*H9)+(L11*L9)</f>
        <v>16515</v>
      </c>
      <c r="D23" s="60">
        <f>SUM(D12*D9)+(H12*H9)+(L12*L9)</f>
        <v>16515</v>
      </c>
      <c r="E23" s="61">
        <f t="shared" ref="E23:E28" si="2">C23+D23</f>
        <v>33030</v>
      </c>
      <c r="F23" s="60">
        <f>SUM(D13*D9)+(H13*H9)+(L13*L9)</f>
        <v>11010</v>
      </c>
      <c r="G23" s="61">
        <f t="shared" ref="G23:G28" si="3">C23+D23+F23</f>
        <v>44040</v>
      </c>
      <c r="H23" s="9"/>
      <c r="I23" s="62" t="s">
        <v>27</v>
      </c>
      <c r="J23" s="20"/>
      <c r="K23" s="2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4.25" customHeight="1">
      <c r="A24" s="9"/>
      <c r="B24" s="57" t="s">
        <v>28</v>
      </c>
      <c r="C24" s="63">
        <f>IF(D11&gt;15,30,D11*J25)</f>
        <v>27</v>
      </c>
      <c r="D24" s="63">
        <f>IF(D12&gt;15,30,D12*J25)</f>
        <v>27</v>
      </c>
      <c r="E24" s="64">
        <f t="shared" si="2"/>
        <v>54</v>
      </c>
      <c r="F24" s="60">
        <f>IF(D13&gt;15,30,D13*J25)</f>
        <v>18</v>
      </c>
      <c r="G24" s="64">
        <f t="shared" si="3"/>
        <v>72</v>
      </c>
      <c r="H24" s="9"/>
      <c r="I24" s="20" t="s">
        <v>29</v>
      </c>
      <c r="J24" s="52">
        <v>100.0</v>
      </c>
      <c r="K24" s="2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9"/>
      <c r="B25" s="57" t="s">
        <v>18</v>
      </c>
      <c r="C25" s="60">
        <f>IF(OR(D11+H11&gt;4.49,E11="Yes",I11="Yes"),4*J20,0)</f>
        <v>10400</v>
      </c>
      <c r="D25" s="60">
        <f>IF(OR(D12+H12&gt;4.49,E12="Yes",I12="Yes"),5*J20,0)</f>
        <v>13000</v>
      </c>
      <c r="E25" s="61">
        <f t="shared" si="2"/>
        <v>23400</v>
      </c>
      <c r="F25" s="60">
        <f>IF(OR(D13+H13&gt;2.99,E13="Yes",I13="Yes"),F16*J20,0)</f>
        <v>5200</v>
      </c>
      <c r="G25" s="61">
        <f t="shared" si="3"/>
        <v>28600</v>
      </c>
      <c r="H25" s="9"/>
      <c r="I25" s="65" t="s">
        <v>28</v>
      </c>
      <c r="J25" s="66">
        <v>3.0</v>
      </c>
      <c r="K25" s="67" t="s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4.25" customHeight="1">
      <c r="A26" s="9"/>
      <c r="B26" s="57" t="s">
        <v>29</v>
      </c>
      <c r="C26" s="60">
        <f>SUM(D11,H11,L11)*J24</f>
        <v>900</v>
      </c>
      <c r="D26" s="60">
        <f>SUM(D12,H12,L12)*J24</f>
        <v>900</v>
      </c>
      <c r="E26" s="61">
        <f t="shared" si="2"/>
        <v>1800</v>
      </c>
      <c r="F26" s="60">
        <f>SUM(D13,H13,L13)*J24</f>
        <v>600</v>
      </c>
      <c r="G26" s="61">
        <f t="shared" si="3"/>
        <v>2400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4.25" customHeight="1">
      <c r="A27" s="9"/>
      <c r="B27" s="57" t="s">
        <v>31</v>
      </c>
      <c r="C27" s="60">
        <f>IF(OR(D11+H11&gt;4.49,E11="Yes",I11="Yes"),J22,0)</f>
        <v>550</v>
      </c>
      <c r="D27" s="60">
        <f>IF(OR(D12+H12&gt;4.49,E12="Yes",I12="Yes"),J22,0)</f>
        <v>550</v>
      </c>
      <c r="E27" s="61">
        <f t="shared" si="2"/>
        <v>1100</v>
      </c>
      <c r="F27" s="60">
        <f>IF(OR(D13+H13&gt;2.99,E13="Yes",I13="Yes"),J22,0)</f>
        <v>550</v>
      </c>
      <c r="G27" s="61">
        <f t="shared" si="3"/>
        <v>1650</v>
      </c>
      <c r="H27" s="9"/>
      <c r="I27" s="68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4.25" customHeight="1">
      <c r="A28" s="9"/>
      <c r="B28" s="57" t="s">
        <v>19</v>
      </c>
      <c r="C28" s="60">
        <f>IF(OR(D11+H11&gt;4.49,E11="Yes",I11="Yes"),4*J21,0)</f>
        <v>2400</v>
      </c>
      <c r="D28" s="60">
        <f>IF(OR(D12+H12&gt;4.49,E12="Yes",I12="Yes"),5*J21,0)</f>
        <v>3000</v>
      </c>
      <c r="E28" s="61">
        <f t="shared" si="2"/>
        <v>5400</v>
      </c>
      <c r="F28" s="60">
        <f>IF(OR(D13+H13&gt;2.99,E13="Yes",I13="Yes"),F16*J21,0)</f>
        <v>1200</v>
      </c>
      <c r="G28" s="61">
        <f t="shared" si="3"/>
        <v>6600</v>
      </c>
      <c r="H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4.25" customHeight="1">
      <c r="A29" s="9"/>
      <c r="B29" s="69" t="s">
        <v>22</v>
      </c>
      <c r="C29" s="61">
        <f t="shared" ref="C29:F29" si="4"> SUM(C23:C28)</f>
        <v>30792</v>
      </c>
      <c r="D29" s="61">
        <f t="shared" si="4"/>
        <v>33992</v>
      </c>
      <c r="E29" s="61">
        <f t="shared" si="4"/>
        <v>64784</v>
      </c>
      <c r="F29" s="61">
        <f t="shared" si="4"/>
        <v>18578</v>
      </c>
      <c r="G29" s="61">
        <f>SUM(G23:G28)</f>
        <v>83362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4.25" customHeight="1">
      <c r="A31" s="9"/>
      <c r="B31" s="9"/>
      <c r="C31" s="9"/>
      <c r="D31" s="9"/>
      <c r="E31" s="9"/>
      <c r="F31" s="9"/>
      <c r="G31" s="9"/>
      <c r="H31" s="70"/>
      <c r="I31" s="70"/>
      <c r="J31" s="70"/>
      <c r="K31" s="70"/>
      <c r="L31" s="70"/>
      <c r="M31" s="70"/>
      <c r="N31" s="7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26.25" customHeight="1">
      <c r="A32" s="70" t="s">
        <v>33</v>
      </c>
      <c r="K32" s="71"/>
      <c r="L32" s="71"/>
      <c r="M32" s="71"/>
      <c r="N32" s="7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8.75" customHeight="1">
      <c r="A33" s="9"/>
      <c r="B33" s="7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4.25" customHeight="1">
      <c r="A37" s="9"/>
      <c r="B37" s="9"/>
      <c r="C37" s="9"/>
      <c r="D37" s="9"/>
      <c r="E37" s="9"/>
      <c r="F37" s="9"/>
      <c r="G37" s="9"/>
      <c r="H37" s="9"/>
      <c r="I37" s="9"/>
      <c r="J37" s="41"/>
      <c r="K37" s="41"/>
      <c r="L37" s="4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4.25" customHeight="1">
      <c r="A38" s="9"/>
      <c r="B38" s="9"/>
      <c r="C38" s="9"/>
      <c r="D38" s="9"/>
      <c r="E38" s="9"/>
      <c r="F38" s="9"/>
      <c r="G38" s="9"/>
      <c r="H38" s="9"/>
      <c r="I38" s="9"/>
      <c r="J38" s="41"/>
      <c r="K38" s="41"/>
      <c r="L38" s="4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4.25" customHeight="1">
      <c r="A39" s="9"/>
      <c r="B39" s="9"/>
      <c r="C39" s="9"/>
      <c r="D39" s="9"/>
      <c r="E39" s="9"/>
      <c r="F39" s="9"/>
      <c r="G39" s="9"/>
      <c r="H39" s="9"/>
      <c r="I39" s="9"/>
      <c r="J39" s="41"/>
      <c r="K39" s="41"/>
      <c r="L39" s="4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4.25" customHeight="1">
      <c r="A40" s="9"/>
      <c r="B40" s="9"/>
      <c r="C40" s="9"/>
      <c r="D40" s="9"/>
      <c r="E40" s="9"/>
      <c r="F40" s="9"/>
      <c r="G40" s="9"/>
      <c r="H40" s="9"/>
      <c r="I40" s="9"/>
      <c r="J40" s="41"/>
      <c r="K40" s="41"/>
      <c r="L40" s="4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4.25" customHeight="1">
      <c r="A41" s="9"/>
      <c r="B41" s="9"/>
      <c r="C41" s="9"/>
      <c r="D41" s="9"/>
      <c r="E41" s="9"/>
      <c r="F41" s="9"/>
      <c r="G41" s="9"/>
      <c r="H41" s="9"/>
      <c r="I41" s="9"/>
      <c r="J41" s="41"/>
      <c r="K41" s="41"/>
      <c r="L41" s="4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9"/>
      <c r="B42" s="9"/>
      <c r="C42" s="9"/>
      <c r="D42" s="9"/>
      <c r="E42" s="9"/>
      <c r="F42" s="9"/>
      <c r="G42" s="9"/>
      <c r="H42" s="9"/>
      <c r="I42" s="9"/>
      <c r="J42" s="41"/>
      <c r="K42" s="41"/>
      <c r="L42" s="4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9"/>
      <c r="B43" s="9"/>
      <c r="C43" s="9"/>
      <c r="D43" s="9"/>
      <c r="E43" s="9"/>
      <c r="F43" s="9"/>
      <c r="G43" s="9"/>
      <c r="H43" s="9"/>
      <c r="I43" s="9"/>
      <c r="J43" s="41"/>
      <c r="K43" s="41"/>
      <c r="L43" s="4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4.25" customHeight="1">
      <c r="A44" s="9"/>
      <c r="B44" s="9"/>
      <c r="C44" s="9"/>
      <c r="D44" s="9"/>
      <c r="E44" s="9"/>
      <c r="F44" s="9"/>
      <c r="G44" s="9"/>
      <c r="H44" s="9"/>
      <c r="I44" s="9"/>
      <c r="J44" s="41"/>
      <c r="K44" s="41"/>
      <c r="L44" s="4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4.25" customHeight="1">
      <c r="A45" s="9"/>
      <c r="B45" s="9"/>
      <c r="C45" s="9"/>
      <c r="D45" s="9"/>
      <c r="E45" s="9"/>
      <c r="F45" s="9"/>
      <c r="G45" s="9"/>
      <c r="H45" s="9"/>
      <c r="I45" s="9"/>
      <c r="J45" s="41"/>
      <c r="K45" s="41"/>
      <c r="L45" s="4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9"/>
      <c r="B46" s="9"/>
      <c r="C46" s="9"/>
      <c r="D46" s="9"/>
      <c r="E46" s="9"/>
      <c r="F46" s="9"/>
      <c r="G46" s="9"/>
      <c r="H46" s="9"/>
      <c r="I46" s="9"/>
      <c r="J46" s="41"/>
      <c r="K46" s="41"/>
      <c r="L46" s="4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4.25" customHeight="1">
      <c r="A47" s="9"/>
      <c r="B47" s="9"/>
      <c r="C47" s="9"/>
      <c r="D47" s="9"/>
      <c r="E47" s="9"/>
      <c r="F47" s="9"/>
      <c r="G47" s="9"/>
      <c r="H47" s="9"/>
      <c r="I47" s="9"/>
      <c r="J47" s="41"/>
      <c r="K47" s="41"/>
      <c r="L47" s="4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4.25" customHeight="1">
      <c r="A48" s="9"/>
      <c r="B48" s="9"/>
      <c r="C48" s="9"/>
      <c r="D48" s="9"/>
      <c r="E48" s="9"/>
      <c r="F48" s="9"/>
      <c r="G48" s="9"/>
      <c r="H48" s="9"/>
      <c r="I48" s="9"/>
      <c r="J48" s="41"/>
      <c r="K48" s="41"/>
      <c r="L48" s="4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4.25" customHeight="1">
      <c r="A49" s="9"/>
      <c r="B49" s="9"/>
      <c r="C49" s="9"/>
      <c r="D49" s="9"/>
      <c r="E49" s="9"/>
      <c r="F49" s="9"/>
      <c r="G49" s="9"/>
      <c r="H49" s="9"/>
      <c r="I49" s="9"/>
      <c r="J49" s="41"/>
      <c r="K49" s="41"/>
      <c r="L49" s="4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4.25" customHeight="1">
      <c r="A50" s="9"/>
      <c r="B50" s="9"/>
      <c r="C50" s="9"/>
      <c r="D50" s="9"/>
      <c r="E50" s="9"/>
      <c r="F50" s="9"/>
      <c r="G50" s="9"/>
      <c r="H50" s="9"/>
      <c r="I50" s="9"/>
      <c r="J50" s="41"/>
      <c r="K50" s="41"/>
      <c r="L50" s="4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1">
    <mergeCell ref="A1:L2"/>
    <mergeCell ref="B3:P3"/>
    <mergeCell ref="E6:H6"/>
    <mergeCell ref="F9:G9"/>
    <mergeCell ref="O9:P9"/>
    <mergeCell ref="B11:C11"/>
    <mergeCell ref="B12:C12"/>
    <mergeCell ref="B19:G19"/>
    <mergeCell ref="B20:B21"/>
    <mergeCell ref="C20:G20"/>
    <mergeCell ref="C21:G21"/>
    <mergeCell ref="I27:M28"/>
    <mergeCell ref="A32:J32"/>
    <mergeCell ref="B33:I33"/>
    <mergeCell ref="F11:G11"/>
    <mergeCell ref="F12:G12"/>
    <mergeCell ref="B13:C13"/>
    <mergeCell ref="F13:G13"/>
    <mergeCell ref="E15:F15"/>
    <mergeCell ref="F16:F17"/>
    <mergeCell ref="I19:J19"/>
  </mergeCells>
  <dataValidations>
    <dataValidation type="decimal" operator="greaterThanOrEqual" allowBlank="1" showInputMessage="1" prompt="Less than Half-Time - Students enrolled less than half-time are not eligible for federal financial aid, or living and personal expenses. " sqref="D11:D12">
      <formula1>4.5</formula1>
    </dataValidation>
    <dataValidation type="list" allowBlank="1" showInputMessage="1" showErrorMessage="1" prompt="Full-Time or Half-Time Cert?" sqref="E11:E13 I11:I13">
      <formula1>'Data Validation for HT FT Cert '!$A$2:$A$3</formula1>
    </dataValidation>
    <dataValidation type="decimal" operator="greaterThanOrEqual" allowBlank="1" showInputMessage="1" prompt="Less than Half-Time - Student is Less than Half-Time. May not be eligible for Federal Aid._x000a__x000a_Check SFAREGW for H/T or F/T Certification. " sqref="L11:L12">
      <formula1>4.5</formula1>
    </dataValidation>
    <dataValidation type="decimal" operator="greaterThanOrEqual" allowBlank="1" showInputMessage="1" prompt="Don't Forget! - Enter months of summer enrollment below." sqref="D13 H13">
      <formula1>3.0</formula1>
    </dataValidation>
    <dataValidation type="decimal" allowBlank="1" showInputMessage="1" prompt="One month of Living and Personal Expenses allowances for each month of enrollment over the summer term from June to August. " sqref="F16">
      <formula1>2.0</formula1>
      <formula2>3.0</formula2>
    </dataValidation>
    <dataValidation type="decimal" operator="greaterThanOrEqual" allowBlank="1" showInputMessage="1" prompt="Less than Half-Time - Student is Less than Half-Time. May not be eligible for Federal Aid._x000a__x000a_Check SFAREGW for H/T or F/T Certification. " sqref="L13">
      <formula1>3.0</formula1>
    </dataValidation>
    <dataValidation type="decimal" operator="greaterThanOrEqual" allowBlank="1" showInputMessage="1" prompt="Less than Half Time - Students enrolled less than half-time are not eligible for federal financial aid, or living and personal expenses. " sqref="H11:H12">
      <formula1>4.5</formula1>
    </dataValidation>
  </dataValidations>
  <hyperlinks>
    <hyperlink r:id="rId1" ref="B5"/>
  </hyperlinks>
  <printOptions/>
  <pageMargins bottom="0.5" footer="0.0" header="0.0" left="0.45" right="0.45" top="0.5"/>
  <pageSetup scale="65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6" width="8.71"/>
  </cols>
  <sheetData>
    <row r="1" ht="14.25" customHeight="1">
      <c r="A1" s="31" t="s">
        <v>34</v>
      </c>
    </row>
    <row r="2" ht="14.25" customHeight="1">
      <c r="A2" s="31" t="s">
        <v>35</v>
      </c>
    </row>
    <row r="3" ht="14.25" customHeight="1">
      <c r="A3" s="31" t="s">
        <v>5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2013-04-08T13:57:00Z</dcterms:created>
  <dc:creator>klees</dc:creator>
</cp:coreProperties>
</file>